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List1" sheetId="1" r:id="rId1"/>
    <sheet name="List2" sheetId="2" r:id="rId2"/>
    <sheet name="List3" sheetId="3" r:id="rId3"/>
  </sheets>
  <externalReferences>
    <externalReference r:id="rId4"/>
  </externalReferences>
  <calcPr calcId="144525" iterateDelta="1E-4"/>
</workbook>
</file>

<file path=xl/calcChain.xml><?xml version="1.0" encoding="utf-8"?>
<calcChain xmlns="http://schemas.openxmlformats.org/spreadsheetml/2006/main">
  <c r="E84" i="1" l="1"/>
  <c r="D84" i="1"/>
  <c r="C84" i="1"/>
  <c r="E80" i="1"/>
  <c r="D80" i="1"/>
  <c r="C80" i="1"/>
  <c r="E76" i="1"/>
  <c r="E81" i="1" s="1"/>
  <c r="D76" i="1"/>
  <c r="D81" i="1" s="1"/>
  <c r="C76" i="1"/>
  <c r="C81" i="1" s="1"/>
  <c r="D73" i="1"/>
  <c r="E71" i="1"/>
  <c r="E73" i="1" s="1"/>
  <c r="D71" i="1"/>
  <c r="C71" i="1"/>
  <c r="C73" i="1" s="1"/>
  <c r="D65" i="1"/>
  <c r="E53" i="1"/>
  <c r="E51" i="1"/>
  <c r="E49" i="1"/>
  <c r="E44" i="1"/>
  <c r="E43" i="1"/>
  <c r="E40" i="1"/>
  <c r="E35" i="1"/>
  <c r="E23" i="1"/>
  <c r="E21" i="1"/>
  <c r="E19" i="1"/>
  <c r="F15" i="1"/>
  <c r="F54" i="1" s="1"/>
  <c r="E15" i="1"/>
  <c r="E54" i="1" l="1"/>
  <c r="C82" i="1"/>
  <c r="E82" i="1"/>
  <c r="D82" i="1"/>
  <c r="D86" i="1" s="1"/>
  <c r="D87" i="1" s="1"/>
  <c r="C86" i="1"/>
  <c r="C87" i="1" s="1"/>
  <c r="E86" i="1"/>
  <c r="E87" i="1" s="1"/>
</calcChain>
</file>

<file path=xl/sharedStrings.xml><?xml version="1.0" encoding="utf-8"?>
<sst xmlns="http://schemas.openxmlformats.org/spreadsheetml/2006/main" count="122" uniqueCount="118">
  <si>
    <t>Základní škola Oldřiš, okres Svitavy</t>
  </si>
  <si>
    <t>číslo účtu</t>
  </si>
  <si>
    <t>rok 2020*</t>
  </si>
  <si>
    <t>všeobec. spotřeba (tonery, kancel.potřeby,....)</t>
  </si>
  <si>
    <t>noviny časopisy,knihy</t>
  </si>
  <si>
    <t>režijní mat.+ Pv,VV,lékárna,hygiena, barvy, matr. na opravy</t>
  </si>
  <si>
    <t>úklidové a mycí prostředky</t>
  </si>
  <si>
    <t xml:space="preserve">inventář  drobný  ( 500 - 3000Kč) </t>
  </si>
  <si>
    <t>učebnice</t>
  </si>
  <si>
    <t>501 360-1</t>
  </si>
  <si>
    <t>učitelská knihovna</t>
  </si>
  <si>
    <t>501 360-2</t>
  </si>
  <si>
    <t>žákovská knihovna</t>
  </si>
  <si>
    <t>hračky, učební pomůcky</t>
  </si>
  <si>
    <t>pohoštění</t>
  </si>
  <si>
    <t>SÚ  501</t>
  </si>
  <si>
    <t>SPOTŘEBA MATERIÁLU</t>
  </si>
  <si>
    <t>Elektřina</t>
  </si>
  <si>
    <t>voda</t>
  </si>
  <si>
    <t>plyn</t>
  </si>
  <si>
    <t>SÚ  502</t>
  </si>
  <si>
    <t>SPOTŘEBA ENERGIE</t>
  </si>
  <si>
    <t>opravy a udržování</t>
  </si>
  <si>
    <t>SÚ  511</t>
  </si>
  <si>
    <t>OPRAVY A UDRŽOVÁNÍ</t>
  </si>
  <si>
    <t xml:space="preserve">cestovné </t>
  </si>
  <si>
    <t>SÚ 512</t>
  </si>
  <si>
    <t>Služby všeobec. -malování, koberce, tabule,…</t>
  </si>
  <si>
    <t>Revize</t>
  </si>
  <si>
    <t>služby v oblasti BOZP,PO</t>
  </si>
  <si>
    <t>Telefonní služby</t>
  </si>
  <si>
    <t>Plavecký výcvik - provozní náklady</t>
  </si>
  <si>
    <t>IT služby - správa sítě,aktualizace,antiviry, web, údržba,…)</t>
  </si>
  <si>
    <t>internet</t>
  </si>
  <si>
    <t>bankovní poplatky</t>
  </si>
  <si>
    <t>pojištění majetku</t>
  </si>
  <si>
    <t>poštovné</t>
  </si>
  <si>
    <t>softwarové programy</t>
  </si>
  <si>
    <t>SÚ  518</t>
  </si>
  <si>
    <t>OSTATNÍ SLUŽBY</t>
  </si>
  <si>
    <t>OON - Služby zpracovatelské (účetní,...)</t>
  </si>
  <si>
    <t xml:space="preserve">OON </t>
  </si>
  <si>
    <t>OON -  p. farář</t>
  </si>
  <si>
    <t>výjimka - učitel (plat)</t>
  </si>
  <si>
    <t>SÚ 521</t>
  </si>
  <si>
    <t>MZDOVÉ NÁKLADY</t>
  </si>
  <si>
    <t>odvody - zdrav. pojištění - výjimka</t>
  </si>
  <si>
    <t>odvody - soc. pojištění - výjimka</t>
  </si>
  <si>
    <t>SÚ 524</t>
  </si>
  <si>
    <t>ODVODY CELKEM (Výjimka)</t>
  </si>
  <si>
    <t xml:space="preserve"> 525 .300</t>
  </si>
  <si>
    <t>Povinné pojištění zaměstnavatele - výjimka</t>
  </si>
  <si>
    <t>osobní ochranné pracovní pomůcky</t>
  </si>
  <si>
    <t>Školení (DVPP, + provozní zam.)</t>
  </si>
  <si>
    <t>pracovně lékařská služba</t>
  </si>
  <si>
    <t>odvody do FKSP - výjimka</t>
  </si>
  <si>
    <t>SÚ 527</t>
  </si>
  <si>
    <t>ZÁKONNÉ SOCIÁLNÍ NÁKLADY</t>
  </si>
  <si>
    <t>jízdné žáků</t>
  </si>
  <si>
    <t>SÚ  549</t>
  </si>
  <si>
    <t>OSTATNÍ NÁKLADY Z ČINNOSTI</t>
  </si>
  <si>
    <t xml:space="preserve">inventář  nákup </t>
  </si>
  <si>
    <t>SÚ  558</t>
  </si>
  <si>
    <t>DROBNÝ DLOUHODOBÝ MAJETEK</t>
  </si>
  <si>
    <t>CELKEM</t>
  </si>
  <si>
    <t>SÚ 672</t>
  </si>
  <si>
    <t xml:space="preserve">Výnosy - Obec Oldřiš </t>
  </si>
  <si>
    <t>* V TISÍCÍCH KORUN</t>
  </si>
  <si>
    <t>Návrh rozpočtu 2020 - státní peníze</t>
  </si>
  <si>
    <t>ONIV</t>
  </si>
  <si>
    <t>rozpočtováno  rok 2019</t>
  </si>
  <si>
    <t>předpoklad plnění 2019</t>
  </si>
  <si>
    <t>Plán roku 2020</t>
  </si>
  <si>
    <t>501.550</t>
  </si>
  <si>
    <t>školní potřeby-1.třída (á 200 Kč)</t>
  </si>
  <si>
    <t>501.560</t>
  </si>
  <si>
    <t>501.560/1</t>
  </si>
  <si>
    <t>501.580</t>
  </si>
  <si>
    <t>učební pomůcky</t>
  </si>
  <si>
    <t>518.440</t>
  </si>
  <si>
    <t>DDNM-soft.-SVP</t>
  </si>
  <si>
    <t>518.550</t>
  </si>
  <si>
    <t>Plavecký výcvik+doprava UZ 33070</t>
  </si>
  <si>
    <t>9100 za plavecký výcvik, doprava 17700</t>
  </si>
  <si>
    <t>521.502</t>
  </si>
  <si>
    <t>náhrady mezd za DPN</t>
  </si>
  <si>
    <t>525.500</t>
  </si>
  <si>
    <t>zákonné pojištění-Kooperativa</t>
  </si>
  <si>
    <t>527.560</t>
  </si>
  <si>
    <t>DVPP, semináře</t>
  </si>
  <si>
    <t>527.570</t>
  </si>
  <si>
    <t>OOPP</t>
  </si>
  <si>
    <t>558.580</t>
  </si>
  <si>
    <t>DDHM nad 3000</t>
  </si>
  <si>
    <t xml:space="preserve">ZP a SP, FKSP  z OON </t>
  </si>
  <si>
    <t xml:space="preserve">poslední změna k 20.9. - navíc ONIV </t>
  </si>
  <si>
    <t>Celkem</t>
  </si>
  <si>
    <t>Náklady na platy</t>
  </si>
  <si>
    <t>521.500</t>
  </si>
  <si>
    <t>hrubé mzdy</t>
  </si>
  <si>
    <t>celkem</t>
  </si>
  <si>
    <t>OON</t>
  </si>
  <si>
    <t>521.501</t>
  </si>
  <si>
    <t>HM OON</t>
  </si>
  <si>
    <t>Odvody</t>
  </si>
  <si>
    <t>524.510</t>
  </si>
  <si>
    <t>Zdravotní pojištění 9%</t>
  </si>
  <si>
    <t>524.560</t>
  </si>
  <si>
    <t>Sociální pojištění 25%</t>
  </si>
  <si>
    <t>sociální pojištění už není 25%, ale 24,8%, proto to snížení</t>
  </si>
  <si>
    <t>FKSP</t>
  </si>
  <si>
    <t>527.500</t>
  </si>
  <si>
    <t>FKSP-zákl. příděl</t>
  </si>
  <si>
    <t>Celkem za rozpočet</t>
  </si>
  <si>
    <t xml:space="preserve">výnosy Krajský úřad </t>
  </si>
  <si>
    <t>Dne: 6.11.2019</t>
  </si>
  <si>
    <t>Vlastimil Vajs .......................................</t>
  </si>
  <si>
    <t>ROZPOČET  NA ROK 2020  - zřizovatel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</si>
</sst>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\ [$Kč-405];[Red]\-#,##0.00\ [$Kč-405]"/>
  </numFmts>
  <fonts count="8" x14ac:knownFonts="1">
    <font>
      <sz val="11"/>
      <color theme="1"/>
      <name val="Calibri"/>
      <family val="2"/>
      <scheme val="minor"/>
    </font>
    <font>
      <b/>
      <sz val="12"/>
      <color indexed="8"/>
      <name val="Calibri"/>
      <family val="2"/>
      <charset val="238"/>
    </font>
    <font>
      <sz val="12"/>
      <name val="Arial CE"/>
      <family val="2"/>
      <charset val="238"/>
    </font>
    <font>
      <b/>
      <sz val="8"/>
      <name val="Arial CE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4"/>
      <color indexed="8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50"/>
        <bgColor indexed="51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0"/>
        <bgColor indexed="49"/>
      </patternFill>
    </fill>
    <fill>
      <patternFill patternType="solid">
        <fgColor indexed="13"/>
        <bgColor indexed="34"/>
      </patternFill>
    </fill>
    <fill>
      <patternFill patternType="solid">
        <fgColor indexed="24"/>
        <bgColor indexed="55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3" fillId="0" borderId="3" xfId="0" applyFont="1" applyBorder="1"/>
    <xf numFmtId="0" fontId="3" fillId="0" borderId="4" xfId="0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3" fontId="0" fillId="0" borderId="7" xfId="0" applyNumberFormat="1" applyBorder="1" applyAlignment="1">
      <alignment horizontal="left" vertical="center"/>
    </xf>
    <xf numFmtId="0" fontId="0" fillId="0" borderId="8" xfId="0" applyFont="1" applyBorder="1"/>
    <xf numFmtId="0" fontId="0" fillId="0" borderId="9" xfId="0" applyBorder="1"/>
    <xf numFmtId="0" fontId="0" fillId="4" borderId="9" xfId="0" applyFill="1" applyBorder="1"/>
    <xf numFmtId="0" fontId="0" fillId="0" borderId="6" xfId="0" applyBorder="1"/>
    <xf numFmtId="0" fontId="0" fillId="4" borderId="6" xfId="0" applyFill="1" applyBorder="1"/>
    <xf numFmtId="3" fontId="0" fillId="0" borderId="7" xfId="0" applyNumberFormat="1" applyBorder="1" applyAlignment="1">
      <alignment horizontal="left" vertical="center" shrinkToFit="1"/>
    </xf>
    <xf numFmtId="0" fontId="0" fillId="0" borderId="8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shrinkToFit="1"/>
    </xf>
    <xf numFmtId="3" fontId="0" fillId="0" borderId="10" xfId="0" applyNumberFormat="1" applyBorder="1" applyAlignment="1">
      <alignment horizontal="left" vertical="center" shrinkToFit="1"/>
    </xf>
    <xf numFmtId="0" fontId="0" fillId="0" borderId="4" xfId="0" applyFont="1" applyBorder="1" applyAlignment="1">
      <alignment horizontal="left" vertical="center" wrapText="1"/>
    </xf>
    <xf numFmtId="0" fontId="0" fillId="4" borderId="5" xfId="0" applyFill="1" applyBorder="1"/>
    <xf numFmtId="3" fontId="0" fillId="0" borderId="11" xfId="0" applyNumberFormat="1" applyBorder="1" applyAlignment="1">
      <alignment horizontal="left" vertical="center" shrinkToFit="1"/>
    </xf>
    <xf numFmtId="0" fontId="0" fillId="0" borderId="12" xfId="0" applyFont="1" applyBorder="1" applyAlignment="1">
      <alignment horizontal="left" vertical="center" wrapText="1"/>
    </xf>
    <xf numFmtId="0" fontId="0" fillId="4" borderId="13" xfId="0" applyFill="1" applyBorder="1"/>
    <xf numFmtId="3" fontId="4" fillId="5" borderId="14" xfId="0" applyNumberFormat="1" applyFont="1" applyFill="1" applyBorder="1" applyAlignment="1">
      <alignment horizontal="left" vertical="center" shrinkToFit="1"/>
    </xf>
    <xf numFmtId="0" fontId="4" fillId="5" borderId="15" xfId="0" applyFont="1" applyFill="1" applyBorder="1" applyAlignment="1">
      <alignment horizontal="left" vertical="center" wrapText="1"/>
    </xf>
    <xf numFmtId="0" fontId="4" fillId="5" borderId="2" xfId="0" applyFont="1" applyFill="1" applyBorder="1"/>
    <xf numFmtId="0" fontId="4" fillId="6" borderId="2" xfId="0" applyFont="1" applyFill="1" applyBorder="1"/>
    <xf numFmtId="3" fontId="0" fillId="5" borderId="10" xfId="0" applyNumberFormat="1" applyFill="1" applyBorder="1" applyAlignment="1">
      <alignment horizontal="left" vertical="center"/>
    </xf>
    <xf numFmtId="0" fontId="0" fillId="5" borderId="4" xfId="0" applyFont="1" applyFill="1" applyBorder="1"/>
    <xf numFmtId="0" fontId="0" fillId="5" borderId="5" xfId="0" applyFill="1" applyBorder="1"/>
    <xf numFmtId="0" fontId="0" fillId="4" borderId="6" xfId="0" applyFill="1" applyBorder="1" applyAlignment="1">
      <alignment wrapText="1"/>
    </xf>
    <xf numFmtId="3" fontId="0" fillId="5" borderId="7" xfId="0" applyNumberFormat="1" applyFill="1" applyBorder="1" applyAlignment="1">
      <alignment horizontal="left" vertical="center"/>
    </xf>
    <xf numFmtId="0" fontId="0" fillId="5" borderId="8" xfId="0" applyFont="1" applyFill="1" applyBorder="1"/>
    <xf numFmtId="0" fontId="0" fillId="5" borderId="9" xfId="0" applyFill="1" applyBorder="1"/>
    <xf numFmtId="3" fontId="0" fillId="5" borderId="11" xfId="0" applyNumberFormat="1" applyFill="1" applyBorder="1" applyAlignment="1">
      <alignment horizontal="left" vertical="center"/>
    </xf>
    <xf numFmtId="0" fontId="0" fillId="5" borderId="12" xfId="0" applyFont="1" applyFill="1" applyBorder="1"/>
    <xf numFmtId="0" fontId="0" fillId="5" borderId="13" xfId="0" applyFill="1" applyBorder="1"/>
    <xf numFmtId="3" fontId="0" fillId="5" borderId="14" xfId="0" applyNumberFormat="1" applyFill="1" applyBorder="1" applyAlignment="1">
      <alignment horizontal="left" vertical="center"/>
    </xf>
    <xf numFmtId="0" fontId="0" fillId="5" borderId="15" xfId="0" applyFont="1" applyFill="1" applyBorder="1"/>
    <xf numFmtId="0" fontId="0" fillId="5" borderId="2" xfId="0" applyFill="1" applyBorder="1"/>
    <xf numFmtId="3" fontId="0" fillId="5" borderId="7" xfId="0" applyNumberFormat="1" applyFill="1" applyBorder="1" applyAlignment="1">
      <alignment horizontal="left" vertical="center" shrinkToFit="1"/>
    </xf>
    <xf numFmtId="0" fontId="0" fillId="5" borderId="8" xfId="0" applyFont="1" applyFill="1" applyBorder="1" applyAlignment="1">
      <alignment vertical="center" wrapText="1"/>
    </xf>
    <xf numFmtId="0" fontId="0" fillId="5" borderId="9" xfId="0" applyFill="1" applyBorder="1" applyAlignment="1">
      <alignment vertical="center"/>
    </xf>
    <xf numFmtId="3" fontId="0" fillId="5" borderId="9" xfId="0" applyNumberFormat="1" applyFill="1" applyBorder="1"/>
    <xf numFmtId="0" fontId="5" fillId="5" borderId="8" xfId="0" applyFont="1" applyFill="1" applyBorder="1"/>
    <xf numFmtId="3" fontId="0" fillId="5" borderId="10" xfId="0" applyNumberFormat="1" applyFill="1" applyBorder="1" applyAlignment="1">
      <alignment horizontal="left" vertical="center" shrinkToFit="1"/>
    </xf>
    <xf numFmtId="0" fontId="0" fillId="5" borderId="4" xfId="0" applyFont="1" applyFill="1" applyBorder="1" applyAlignment="1">
      <alignment vertical="center" wrapText="1"/>
    </xf>
    <xf numFmtId="0" fontId="0" fillId="5" borderId="5" xfId="0" applyFill="1" applyBorder="1" applyAlignment="1">
      <alignment vertical="center"/>
    </xf>
    <xf numFmtId="0" fontId="4" fillId="7" borderId="2" xfId="0" applyFont="1" applyFill="1" applyBorder="1"/>
    <xf numFmtId="3" fontId="0" fillId="5" borderId="16" xfId="0" applyNumberFormat="1" applyFill="1" applyBorder="1" applyAlignment="1">
      <alignment horizontal="left" vertical="center" shrinkToFit="1"/>
    </xf>
    <xf numFmtId="0" fontId="0" fillId="5" borderId="17" xfId="0" applyFont="1" applyFill="1" applyBorder="1" applyAlignment="1">
      <alignment vertical="center" wrapText="1"/>
    </xf>
    <xf numFmtId="0" fontId="0" fillId="5" borderId="18" xfId="0" applyFill="1" applyBorder="1"/>
    <xf numFmtId="0" fontId="0" fillId="5" borderId="8" xfId="0" applyFont="1" applyFill="1" applyBorder="1" applyAlignment="1">
      <alignment horizontal="left" vertical="center" wrapText="1"/>
    </xf>
    <xf numFmtId="3" fontId="5" fillId="5" borderId="11" xfId="0" applyNumberFormat="1" applyFont="1" applyFill="1" applyBorder="1" applyAlignment="1">
      <alignment horizontal="left" vertical="center" wrapText="1" shrinkToFit="1"/>
    </xf>
    <xf numFmtId="0" fontId="0" fillId="5" borderId="12" xfId="0" applyFont="1" applyFill="1" applyBorder="1" applyAlignment="1">
      <alignment horizontal="left" vertical="center" wrapText="1"/>
    </xf>
    <xf numFmtId="0" fontId="0" fillId="5" borderId="13" xfId="0" applyFill="1" applyBorder="1" applyAlignment="1">
      <alignment vertical="center"/>
    </xf>
    <xf numFmtId="0" fontId="6" fillId="4" borderId="6" xfId="0" applyFont="1" applyFill="1" applyBorder="1" applyAlignment="1">
      <alignment horizontal="right" vertical="center" wrapText="1"/>
    </xf>
    <xf numFmtId="3" fontId="4" fillId="5" borderId="19" xfId="0" applyNumberFormat="1" applyFont="1" applyFill="1" applyBorder="1" applyAlignment="1">
      <alignment horizontal="left" vertical="center" shrinkToFit="1"/>
    </xf>
    <xf numFmtId="0" fontId="4" fillId="5" borderId="20" xfId="0" applyFont="1" applyFill="1" applyBorder="1" applyAlignment="1">
      <alignment horizontal="left" vertical="center" wrapText="1"/>
    </xf>
    <xf numFmtId="0" fontId="4" fillId="5" borderId="21" xfId="0" applyFont="1" applyFill="1" applyBorder="1"/>
    <xf numFmtId="3" fontId="4" fillId="5" borderId="7" xfId="0" applyNumberFormat="1" applyFont="1" applyFill="1" applyBorder="1" applyAlignment="1">
      <alignment horizontal="left" vertical="center" shrinkToFit="1"/>
    </xf>
    <xf numFmtId="0" fontId="4" fillId="5" borderId="8" xfId="0" applyFont="1" applyFill="1" applyBorder="1" applyAlignment="1">
      <alignment horizontal="left" vertical="center" wrapText="1"/>
    </xf>
    <xf numFmtId="0" fontId="4" fillId="5" borderId="9" xfId="0" applyFont="1" applyFill="1" applyBorder="1"/>
    <xf numFmtId="164" fontId="4" fillId="7" borderId="21" xfId="0" applyNumberFormat="1" applyFont="1" applyFill="1" applyBorder="1"/>
    <xf numFmtId="0" fontId="0" fillId="5" borderId="17" xfId="0" applyFont="1" applyFill="1" applyBorder="1" applyAlignment="1">
      <alignment horizontal="left" vertical="center" wrapText="1"/>
    </xf>
    <xf numFmtId="3" fontId="0" fillId="5" borderId="22" xfId="0" applyNumberFormat="1" applyFill="1" applyBorder="1" applyAlignment="1">
      <alignment horizontal="left" vertical="center"/>
    </xf>
    <xf numFmtId="0" fontId="0" fillId="5" borderId="23" xfId="0" applyFont="1" applyFill="1" applyBorder="1"/>
    <xf numFmtId="3" fontId="0" fillId="5" borderId="24" xfId="0" applyNumberFormat="1" applyFill="1" applyBorder="1"/>
    <xf numFmtId="164" fontId="4" fillId="7" borderId="2" xfId="0" applyNumberFormat="1" applyFont="1" applyFill="1" applyBorder="1"/>
    <xf numFmtId="3" fontId="0" fillId="5" borderId="2" xfId="0" applyNumberFormat="1" applyFill="1" applyBorder="1"/>
    <xf numFmtId="0" fontId="0" fillId="5" borderId="2" xfId="0" applyNumberFormat="1" applyFill="1" applyBorder="1"/>
    <xf numFmtId="3" fontId="4" fillId="5" borderId="2" xfId="0" applyNumberFormat="1" applyFont="1" applyFill="1" applyBorder="1"/>
    <xf numFmtId="0" fontId="0" fillId="0" borderId="25" xfId="0" applyBorder="1" applyAlignment="1">
      <alignment horizontal="left" vertical="center"/>
    </xf>
    <xf numFmtId="0" fontId="0" fillId="0" borderId="26" xfId="0" applyFont="1" applyBorder="1"/>
    <xf numFmtId="3" fontId="0" fillId="7" borderId="2" xfId="0" applyNumberFormat="1" applyFill="1" applyBorder="1"/>
    <xf numFmtId="0" fontId="0" fillId="7" borderId="2" xfId="0" applyFill="1" applyBorder="1"/>
    <xf numFmtId="0" fontId="0" fillId="2" borderId="27" xfId="0" applyFont="1" applyFill="1" applyBorder="1"/>
    <xf numFmtId="0" fontId="0" fillId="2" borderId="28" xfId="0" applyFont="1" applyFill="1" applyBorder="1" applyAlignment="1">
      <alignment horizontal="left"/>
    </xf>
    <xf numFmtId="0" fontId="0" fillId="7" borderId="28" xfId="0" applyFill="1" applyBorder="1"/>
    <xf numFmtId="0" fontId="0" fillId="0" borderId="29" xfId="0" applyBorder="1"/>
    <xf numFmtId="0" fontId="0" fillId="0" borderId="30" xfId="0" applyBorder="1"/>
    <xf numFmtId="0" fontId="0" fillId="0" borderId="0" xfId="0" applyBorder="1"/>
    <xf numFmtId="0" fontId="4" fillId="0" borderId="28" xfId="0" applyFont="1" applyBorder="1" applyAlignment="1">
      <alignment horizontal="center" vertical="center"/>
    </xf>
    <xf numFmtId="165" fontId="4" fillId="0" borderId="28" xfId="0" applyNumberFormat="1" applyFont="1" applyBorder="1" applyAlignment="1">
      <alignment horizontal="center" vertical="center" wrapText="1"/>
    </xf>
    <xf numFmtId="165" fontId="4" fillId="0" borderId="28" xfId="0" applyNumberFormat="1" applyFont="1" applyBorder="1" applyAlignment="1">
      <alignment horizontal="center" vertical="center"/>
    </xf>
    <xf numFmtId="0" fontId="0" fillId="0" borderId="30" xfId="0" applyFont="1" applyBorder="1"/>
    <xf numFmtId="165" fontId="0" fillId="7" borderId="30" xfId="0" applyNumberFormat="1" applyFill="1" applyBorder="1"/>
    <xf numFmtId="0" fontId="0" fillId="8" borderId="0" xfId="0" applyFont="1" applyFill="1"/>
    <xf numFmtId="0" fontId="0" fillId="8" borderId="30" xfId="0" applyFont="1" applyFill="1" applyBorder="1"/>
    <xf numFmtId="0" fontId="4" fillId="0" borderId="30" xfId="0" applyFont="1" applyBorder="1"/>
    <xf numFmtId="165" fontId="4" fillId="7" borderId="30" xfId="0" applyNumberFormat="1" applyFont="1" applyFill="1" applyBorder="1"/>
    <xf numFmtId="0" fontId="0" fillId="0" borderId="31" xfId="0" applyFont="1" applyBorder="1"/>
    <xf numFmtId="0" fontId="4" fillId="0" borderId="31" xfId="0" applyFont="1" applyBorder="1"/>
    <xf numFmtId="165" fontId="0" fillId="7" borderId="31" xfId="0" applyNumberFormat="1" applyFill="1" applyBorder="1"/>
    <xf numFmtId="0" fontId="0" fillId="0" borderId="30" xfId="0" applyFont="1" applyBorder="1" applyAlignment="1">
      <alignment horizontal="left"/>
    </xf>
    <xf numFmtId="0" fontId="0" fillId="0" borderId="0" xfId="0" applyFont="1" applyBorder="1"/>
    <xf numFmtId="0" fontId="4" fillId="0" borderId="0" xfId="0" applyFont="1" applyBorder="1"/>
    <xf numFmtId="165" fontId="0" fillId="0" borderId="0" xfId="0" applyNumberFormat="1" applyBorder="1"/>
    <xf numFmtId="165" fontId="0" fillId="0" borderId="0" xfId="0" applyNumberFormat="1"/>
    <xf numFmtId="0" fontId="1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0%20-n&#225;vrh%20rozpo&#269;tu%20pro%20jedn&#225;n&#237;%20s%20obc&#23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 NÁVRH rozpočtu na AÚ"/>
      <sheetName val="2020 návrh na SÚ+státní"/>
      <sheetName val="2020 PŘIZNANÝ roz na SÚ+státní "/>
      <sheetName val="2020 PŘIZNANÝ rozpočet na AÚ"/>
    </sheetNames>
    <sheetDataSet>
      <sheetData sheetId="0">
        <row r="14">
          <cell r="E14">
            <v>71</v>
          </cell>
        </row>
        <row r="18">
          <cell r="E18">
            <v>158</v>
          </cell>
        </row>
        <row r="20">
          <cell r="E20">
            <v>3</v>
          </cell>
        </row>
        <row r="22">
          <cell r="E22">
            <v>6</v>
          </cell>
        </row>
        <row r="35">
          <cell r="E35">
            <v>131</v>
          </cell>
        </row>
        <row r="40">
          <cell r="E40">
            <v>72.5</v>
          </cell>
        </row>
        <row r="43">
          <cell r="E43">
            <v>23.66</v>
          </cell>
        </row>
        <row r="44">
          <cell r="E44">
            <v>0.29400000000000004</v>
          </cell>
        </row>
        <row r="49">
          <cell r="E49">
            <v>10.4</v>
          </cell>
        </row>
        <row r="51">
          <cell r="E51">
            <v>0.5</v>
          </cell>
        </row>
        <row r="53">
          <cell r="E53">
            <v>50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tabSelected="1" workbookViewId="0">
      <selection activeCell="I40" sqref="I40"/>
    </sheetView>
  </sheetViews>
  <sheetFormatPr defaultColWidth="9" defaultRowHeight="15" x14ac:dyDescent="0.25"/>
  <cols>
    <col min="1" max="1" width="10.42578125" customWidth="1"/>
    <col min="2" max="2" width="43.5703125" customWidth="1"/>
    <col min="3" max="3" width="17.5703125" customWidth="1"/>
    <col min="4" max="4" width="18.85546875" customWidth="1"/>
    <col min="5" max="5" width="17.42578125" customWidth="1"/>
    <col min="6" max="6" width="9" hidden="1" customWidth="1"/>
    <col min="257" max="257" width="10.42578125" customWidth="1"/>
    <col min="258" max="258" width="43.5703125" customWidth="1"/>
    <col min="259" max="259" width="17.5703125" customWidth="1"/>
    <col min="260" max="260" width="18.85546875" customWidth="1"/>
    <col min="261" max="261" width="17.42578125" customWidth="1"/>
    <col min="262" max="262" width="0" hidden="1" customWidth="1"/>
    <col min="513" max="513" width="10.42578125" customWidth="1"/>
    <col min="514" max="514" width="43.5703125" customWidth="1"/>
    <col min="515" max="515" width="17.5703125" customWidth="1"/>
    <col min="516" max="516" width="18.85546875" customWidth="1"/>
    <col min="517" max="517" width="17.42578125" customWidth="1"/>
    <col min="518" max="518" width="0" hidden="1" customWidth="1"/>
    <col min="769" max="769" width="10.42578125" customWidth="1"/>
    <col min="770" max="770" width="43.5703125" customWidth="1"/>
    <col min="771" max="771" width="17.5703125" customWidth="1"/>
    <col min="772" max="772" width="18.85546875" customWidth="1"/>
    <col min="773" max="773" width="17.42578125" customWidth="1"/>
    <col min="774" max="774" width="0" hidden="1" customWidth="1"/>
    <col min="1025" max="1025" width="10.42578125" customWidth="1"/>
    <col min="1026" max="1026" width="43.5703125" customWidth="1"/>
    <col min="1027" max="1027" width="17.5703125" customWidth="1"/>
    <col min="1028" max="1028" width="18.85546875" customWidth="1"/>
    <col min="1029" max="1029" width="17.42578125" customWidth="1"/>
    <col min="1030" max="1030" width="0" hidden="1" customWidth="1"/>
    <col min="1281" max="1281" width="10.42578125" customWidth="1"/>
    <col min="1282" max="1282" width="43.5703125" customWidth="1"/>
    <col min="1283" max="1283" width="17.5703125" customWidth="1"/>
    <col min="1284" max="1284" width="18.85546875" customWidth="1"/>
    <col min="1285" max="1285" width="17.42578125" customWidth="1"/>
    <col min="1286" max="1286" width="0" hidden="1" customWidth="1"/>
    <col min="1537" max="1537" width="10.42578125" customWidth="1"/>
    <col min="1538" max="1538" width="43.5703125" customWidth="1"/>
    <col min="1539" max="1539" width="17.5703125" customWidth="1"/>
    <col min="1540" max="1540" width="18.85546875" customWidth="1"/>
    <col min="1541" max="1541" width="17.42578125" customWidth="1"/>
    <col min="1542" max="1542" width="0" hidden="1" customWidth="1"/>
    <col min="1793" max="1793" width="10.42578125" customWidth="1"/>
    <col min="1794" max="1794" width="43.5703125" customWidth="1"/>
    <col min="1795" max="1795" width="17.5703125" customWidth="1"/>
    <col min="1796" max="1796" width="18.85546875" customWidth="1"/>
    <col min="1797" max="1797" width="17.42578125" customWidth="1"/>
    <col min="1798" max="1798" width="0" hidden="1" customWidth="1"/>
    <col min="2049" max="2049" width="10.42578125" customWidth="1"/>
    <col min="2050" max="2050" width="43.5703125" customWidth="1"/>
    <col min="2051" max="2051" width="17.5703125" customWidth="1"/>
    <col min="2052" max="2052" width="18.85546875" customWidth="1"/>
    <col min="2053" max="2053" width="17.42578125" customWidth="1"/>
    <col min="2054" max="2054" width="0" hidden="1" customWidth="1"/>
    <col min="2305" max="2305" width="10.42578125" customWidth="1"/>
    <col min="2306" max="2306" width="43.5703125" customWidth="1"/>
    <col min="2307" max="2307" width="17.5703125" customWidth="1"/>
    <col min="2308" max="2308" width="18.85546875" customWidth="1"/>
    <col min="2309" max="2309" width="17.42578125" customWidth="1"/>
    <col min="2310" max="2310" width="0" hidden="1" customWidth="1"/>
    <col min="2561" max="2561" width="10.42578125" customWidth="1"/>
    <col min="2562" max="2562" width="43.5703125" customWidth="1"/>
    <col min="2563" max="2563" width="17.5703125" customWidth="1"/>
    <col min="2564" max="2564" width="18.85546875" customWidth="1"/>
    <col min="2565" max="2565" width="17.42578125" customWidth="1"/>
    <col min="2566" max="2566" width="0" hidden="1" customWidth="1"/>
    <col min="2817" max="2817" width="10.42578125" customWidth="1"/>
    <col min="2818" max="2818" width="43.5703125" customWidth="1"/>
    <col min="2819" max="2819" width="17.5703125" customWidth="1"/>
    <col min="2820" max="2820" width="18.85546875" customWidth="1"/>
    <col min="2821" max="2821" width="17.42578125" customWidth="1"/>
    <col min="2822" max="2822" width="0" hidden="1" customWidth="1"/>
    <col min="3073" max="3073" width="10.42578125" customWidth="1"/>
    <col min="3074" max="3074" width="43.5703125" customWidth="1"/>
    <col min="3075" max="3075" width="17.5703125" customWidth="1"/>
    <col min="3076" max="3076" width="18.85546875" customWidth="1"/>
    <col min="3077" max="3077" width="17.42578125" customWidth="1"/>
    <col min="3078" max="3078" width="0" hidden="1" customWidth="1"/>
    <col min="3329" max="3329" width="10.42578125" customWidth="1"/>
    <col min="3330" max="3330" width="43.5703125" customWidth="1"/>
    <col min="3331" max="3331" width="17.5703125" customWidth="1"/>
    <col min="3332" max="3332" width="18.85546875" customWidth="1"/>
    <col min="3333" max="3333" width="17.42578125" customWidth="1"/>
    <col min="3334" max="3334" width="0" hidden="1" customWidth="1"/>
    <col min="3585" max="3585" width="10.42578125" customWidth="1"/>
    <col min="3586" max="3586" width="43.5703125" customWidth="1"/>
    <col min="3587" max="3587" width="17.5703125" customWidth="1"/>
    <col min="3588" max="3588" width="18.85546875" customWidth="1"/>
    <col min="3589" max="3589" width="17.42578125" customWidth="1"/>
    <col min="3590" max="3590" width="0" hidden="1" customWidth="1"/>
    <col min="3841" max="3841" width="10.42578125" customWidth="1"/>
    <col min="3842" max="3842" width="43.5703125" customWidth="1"/>
    <col min="3843" max="3843" width="17.5703125" customWidth="1"/>
    <col min="3844" max="3844" width="18.85546875" customWidth="1"/>
    <col min="3845" max="3845" width="17.42578125" customWidth="1"/>
    <col min="3846" max="3846" width="0" hidden="1" customWidth="1"/>
    <col min="4097" max="4097" width="10.42578125" customWidth="1"/>
    <col min="4098" max="4098" width="43.5703125" customWidth="1"/>
    <col min="4099" max="4099" width="17.5703125" customWidth="1"/>
    <col min="4100" max="4100" width="18.85546875" customWidth="1"/>
    <col min="4101" max="4101" width="17.42578125" customWidth="1"/>
    <col min="4102" max="4102" width="0" hidden="1" customWidth="1"/>
    <col min="4353" max="4353" width="10.42578125" customWidth="1"/>
    <col min="4354" max="4354" width="43.5703125" customWidth="1"/>
    <col min="4355" max="4355" width="17.5703125" customWidth="1"/>
    <col min="4356" max="4356" width="18.85546875" customWidth="1"/>
    <col min="4357" max="4357" width="17.42578125" customWidth="1"/>
    <col min="4358" max="4358" width="0" hidden="1" customWidth="1"/>
    <col min="4609" max="4609" width="10.42578125" customWidth="1"/>
    <col min="4610" max="4610" width="43.5703125" customWidth="1"/>
    <col min="4611" max="4611" width="17.5703125" customWidth="1"/>
    <col min="4612" max="4612" width="18.85546875" customWidth="1"/>
    <col min="4613" max="4613" width="17.42578125" customWidth="1"/>
    <col min="4614" max="4614" width="0" hidden="1" customWidth="1"/>
    <col min="4865" max="4865" width="10.42578125" customWidth="1"/>
    <col min="4866" max="4866" width="43.5703125" customWidth="1"/>
    <col min="4867" max="4867" width="17.5703125" customWidth="1"/>
    <col min="4868" max="4868" width="18.85546875" customWidth="1"/>
    <col min="4869" max="4869" width="17.42578125" customWidth="1"/>
    <col min="4870" max="4870" width="0" hidden="1" customWidth="1"/>
    <col min="5121" max="5121" width="10.42578125" customWidth="1"/>
    <col min="5122" max="5122" width="43.5703125" customWidth="1"/>
    <col min="5123" max="5123" width="17.5703125" customWidth="1"/>
    <col min="5124" max="5124" width="18.85546875" customWidth="1"/>
    <col min="5125" max="5125" width="17.42578125" customWidth="1"/>
    <col min="5126" max="5126" width="0" hidden="1" customWidth="1"/>
    <col min="5377" max="5377" width="10.42578125" customWidth="1"/>
    <col min="5378" max="5378" width="43.5703125" customWidth="1"/>
    <col min="5379" max="5379" width="17.5703125" customWidth="1"/>
    <col min="5380" max="5380" width="18.85546875" customWidth="1"/>
    <col min="5381" max="5381" width="17.42578125" customWidth="1"/>
    <col min="5382" max="5382" width="0" hidden="1" customWidth="1"/>
    <col min="5633" max="5633" width="10.42578125" customWidth="1"/>
    <col min="5634" max="5634" width="43.5703125" customWidth="1"/>
    <col min="5635" max="5635" width="17.5703125" customWidth="1"/>
    <col min="5636" max="5636" width="18.85546875" customWidth="1"/>
    <col min="5637" max="5637" width="17.42578125" customWidth="1"/>
    <col min="5638" max="5638" width="0" hidden="1" customWidth="1"/>
    <col min="5889" max="5889" width="10.42578125" customWidth="1"/>
    <col min="5890" max="5890" width="43.5703125" customWidth="1"/>
    <col min="5891" max="5891" width="17.5703125" customWidth="1"/>
    <col min="5892" max="5892" width="18.85546875" customWidth="1"/>
    <col min="5893" max="5893" width="17.42578125" customWidth="1"/>
    <col min="5894" max="5894" width="0" hidden="1" customWidth="1"/>
    <col min="6145" max="6145" width="10.42578125" customWidth="1"/>
    <col min="6146" max="6146" width="43.5703125" customWidth="1"/>
    <col min="6147" max="6147" width="17.5703125" customWidth="1"/>
    <col min="6148" max="6148" width="18.85546875" customWidth="1"/>
    <col min="6149" max="6149" width="17.42578125" customWidth="1"/>
    <col min="6150" max="6150" width="0" hidden="1" customWidth="1"/>
    <col min="6401" max="6401" width="10.42578125" customWidth="1"/>
    <col min="6402" max="6402" width="43.5703125" customWidth="1"/>
    <col min="6403" max="6403" width="17.5703125" customWidth="1"/>
    <col min="6404" max="6404" width="18.85546875" customWidth="1"/>
    <col min="6405" max="6405" width="17.42578125" customWidth="1"/>
    <col min="6406" max="6406" width="0" hidden="1" customWidth="1"/>
    <col min="6657" max="6657" width="10.42578125" customWidth="1"/>
    <col min="6658" max="6658" width="43.5703125" customWidth="1"/>
    <col min="6659" max="6659" width="17.5703125" customWidth="1"/>
    <col min="6660" max="6660" width="18.85546875" customWidth="1"/>
    <col min="6661" max="6661" width="17.42578125" customWidth="1"/>
    <col min="6662" max="6662" width="0" hidden="1" customWidth="1"/>
    <col min="6913" max="6913" width="10.42578125" customWidth="1"/>
    <col min="6914" max="6914" width="43.5703125" customWidth="1"/>
    <col min="6915" max="6915" width="17.5703125" customWidth="1"/>
    <col min="6916" max="6916" width="18.85546875" customWidth="1"/>
    <col min="6917" max="6917" width="17.42578125" customWidth="1"/>
    <col min="6918" max="6918" width="0" hidden="1" customWidth="1"/>
    <col min="7169" max="7169" width="10.42578125" customWidth="1"/>
    <col min="7170" max="7170" width="43.5703125" customWidth="1"/>
    <col min="7171" max="7171" width="17.5703125" customWidth="1"/>
    <col min="7172" max="7172" width="18.85546875" customWidth="1"/>
    <col min="7173" max="7173" width="17.42578125" customWidth="1"/>
    <col min="7174" max="7174" width="0" hidden="1" customWidth="1"/>
    <col min="7425" max="7425" width="10.42578125" customWidth="1"/>
    <col min="7426" max="7426" width="43.5703125" customWidth="1"/>
    <col min="7427" max="7427" width="17.5703125" customWidth="1"/>
    <col min="7428" max="7428" width="18.85546875" customWidth="1"/>
    <col min="7429" max="7429" width="17.42578125" customWidth="1"/>
    <col min="7430" max="7430" width="0" hidden="1" customWidth="1"/>
    <col min="7681" max="7681" width="10.42578125" customWidth="1"/>
    <col min="7682" max="7682" width="43.5703125" customWidth="1"/>
    <col min="7683" max="7683" width="17.5703125" customWidth="1"/>
    <col min="7684" max="7684" width="18.85546875" customWidth="1"/>
    <col min="7685" max="7685" width="17.42578125" customWidth="1"/>
    <col min="7686" max="7686" width="0" hidden="1" customWidth="1"/>
    <col min="7937" max="7937" width="10.42578125" customWidth="1"/>
    <col min="7938" max="7938" width="43.5703125" customWidth="1"/>
    <col min="7939" max="7939" width="17.5703125" customWidth="1"/>
    <col min="7940" max="7940" width="18.85546875" customWidth="1"/>
    <col min="7941" max="7941" width="17.42578125" customWidth="1"/>
    <col min="7942" max="7942" width="0" hidden="1" customWidth="1"/>
    <col min="8193" max="8193" width="10.42578125" customWidth="1"/>
    <col min="8194" max="8194" width="43.5703125" customWidth="1"/>
    <col min="8195" max="8195" width="17.5703125" customWidth="1"/>
    <col min="8196" max="8196" width="18.85546875" customWidth="1"/>
    <col min="8197" max="8197" width="17.42578125" customWidth="1"/>
    <col min="8198" max="8198" width="0" hidden="1" customWidth="1"/>
    <col min="8449" max="8449" width="10.42578125" customWidth="1"/>
    <col min="8450" max="8450" width="43.5703125" customWidth="1"/>
    <col min="8451" max="8451" width="17.5703125" customWidth="1"/>
    <col min="8452" max="8452" width="18.85546875" customWidth="1"/>
    <col min="8453" max="8453" width="17.42578125" customWidth="1"/>
    <col min="8454" max="8454" width="0" hidden="1" customWidth="1"/>
    <col min="8705" max="8705" width="10.42578125" customWidth="1"/>
    <col min="8706" max="8706" width="43.5703125" customWidth="1"/>
    <col min="8707" max="8707" width="17.5703125" customWidth="1"/>
    <col min="8708" max="8708" width="18.85546875" customWidth="1"/>
    <col min="8709" max="8709" width="17.42578125" customWidth="1"/>
    <col min="8710" max="8710" width="0" hidden="1" customWidth="1"/>
    <col min="8961" max="8961" width="10.42578125" customWidth="1"/>
    <col min="8962" max="8962" width="43.5703125" customWidth="1"/>
    <col min="8963" max="8963" width="17.5703125" customWidth="1"/>
    <col min="8964" max="8964" width="18.85546875" customWidth="1"/>
    <col min="8965" max="8965" width="17.42578125" customWidth="1"/>
    <col min="8966" max="8966" width="0" hidden="1" customWidth="1"/>
    <col min="9217" max="9217" width="10.42578125" customWidth="1"/>
    <col min="9218" max="9218" width="43.5703125" customWidth="1"/>
    <col min="9219" max="9219" width="17.5703125" customWidth="1"/>
    <col min="9220" max="9220" width="18.85546875" customWidth="1"/>
    <col min="9221" max="9221" width="17.42578125" customWidth="1"/>
    <col min="9222" max="9222" width="0" hidden="1" customWidth="1"/>
    <col min="9473" max="9473" width="10.42578125" customWidth="1"/>
    <col min="9474" max="9474" width="43.5703125" customWidth="1"/>
    <col min="9475" max="9475" width="17.5703125" customWidth="1"/>
    <col min="9476" max="9476" width="18.85546875" customWidth="1"/>
    <col min="9477" max="9477" width="17.42578125" customWidth="1"/>
    <col min="9478" max="9478" width="0" hidden="1" customWidth="1"/>
    <col min="9729" max="9729" width="10.42578125" customWidth="1"/>
    <col min="9730" max="9730" width="43.5703125" customWidth="1"/>
    <col min="9731" max="9731" width="17.5703125" customWidth="1"/>
    <col min="9732" max="9732" width="18.85546875" customWidth="1"/>
    <col min="9733" max="9733" width="17.42578125" customWidth="1"/>
    <col min="9734" max="9734" width="0" hidden="1" customWidth="1"/>
    <col min="9985" max="9985" width="10.42578125" customWidth="1"/>
    <col min="9986" max="9986" width="43.5703125" customWidth="1"/>
    <col min="9987" max="9987" width="17.5703125" customWidth="1"/>
    <col min="9988" max="9988" width="18.85546875" customWidth="1"/>
    <col min="9989" max="9989" width="17.42578125" customWidth="1"/>
    <col min="9990" max="9990" width="0" hidden="1" customWidth="1"/>
    <col min="10241" max="10241" width="10.42578125" customWidth="1"/>
    <col min="10242" max="10242" width="43.5703125" customWidth="1"/>
    <col min="10243" max="10243" width="17.5703125" customWidth="1"/>
    <col min="10244" max="10244" width="18.85546875" customWidth="1"/>
    <col min="10245" max="10245" width="17.42578125" customWidth="1"/>
    <col min="10246" max="10246" width="0" hidden="1" customWidth="1"/>
    <col min="10497" max="10497" width="10.42578125" customWidth="1"/>
    <col min="10498" max="10498" width="43.5703125" customWidth="1"/>
    <col min="10499" max="10499" width="17.5703125" customWidth="1"/>
    <col min="10500" max="10500" width="18.85546875" customWidth="1"/>
    <col min="10501" max="10501" width="17.42578125" customWidth="1"/>
    <col min="10502" max="10502" width="0" hidden="1" customWidth="1"/>
    <col min="10753" max="10753" width="10.42578125" customWidth="1"/>
    <col min="10754" max="10754" width="43.5703125" customWidth="1"/>
    <col min="10755" max="10755" width="17.5703125" customWidth="1"/>
    <col min="10756" max="10756" width="18.85546875" customWidth="1"/>
    <col min="10757" max="10757" width="17.42578125" customWidth="1"/>
    <col min="10758" max="10758" width="0" hidden="1" customWidth="1"/>
    <col min="11009" max="11009" width="10.42578125" customWidth="1"/>
    <col min="11010" max="11010" width="43.5703125" customWidth="1"/>
    <col min="11011" max="11011" width="17.5703125" customWidth="1"/>
    <col min="11012" max="11012" width="18.85546875" customWidth="1"/>
    <col min="11013" max="11013" width="17.42578125" customWidth="1"/>
    <col min="11014" max="11014" width="0" hidden="1" customWidth="1"/>
    <col min="11265" max="11265" width="10.42578125" customWidth="1"/>
    <col min="11266" max="11266" width="43.5703125" customWidth="1"/>
    <col min="11267" max="11267" width="17.5703125" customWidth="1"/>
    <col min="11268" max="11268" width="18.85546875" customWidth="1"/>
    <col min="11269" max="11269" width="17.42578125" customWidth="1"/>
    <col min="11270" max="11270" width="0" hidden="1" customWidth="1"/>
    <col min="11521" max="11521" width="10.42578125" customWidth="1"/>
    <col min="11522" max="11522" width="43.5703125" customWidth="1"/>
    <col min="11523" max="11523" width="17.5703125" customWidth="1"/>
    <col min="11524" max="11524" width="18.85546875" customWidth="1"/>
    <col min="11525" max="11525" width="17.42578125" customWidth="1"/>
    <col min="11526" max="11526" width="0" hidden="1" customWidth="1"/>
    <col min="11777" max="11777" width="10.42578125" customWidth="1"/>
    <col min="11778" max="11778" width="43.5703125" customWidth="1"/>
    <col min="11779" max="11779" width="17.5703125" customWidth="1"/>
    <col min="11780" max="11780" width="18.85546875" customWidth="1"/>
    <col min="11781" max="11781" width="17.42578125" customWidth="1"/>
    <col min="11782" max="11782" width="0" hidden="1" customWidth="1"/>
    <col min="12033" max="12033" width="10.42578125" customWidth="1"/>
    <col min="12034" max="12034" width="43.5703125" customWidth="1"/>
    <col min="12035" max="12035" width="17.5703125" customWidth="1"/>
    <col min="12036" max="12036" width="18.85546875" customWidth="1"/>
    <col min="12037" max="12037" width="17.42578125" customWidth="1"/>
    <col min="12038" max="12038" width="0" hidden="1" customWidth="1"/>
    <col min="12289" max="12289" width="10.42578125" customWidth="1"/>
    <col min="12290" max="12290" width="43.5703125" customWidth="1"/>
    <col min="12291" max="12291" width="17.5703125" customWidth="1"/>
    <col min="12292" max="12292" width="18.85546875" customWidth="1"/>
    <col min="12293" max="12293" width="17.42578125" customWidth="1"/>
    <col min="12294" max="12294" width="0" hidden="1" customWidth="1"/>
    <col min="12545" max="12545" width="10.42578125" customWidth="1"/>
    <col min="12546" max="12546" width="43.5703125" customWidth="1"/>
    <col min="12547" max="12547" width="17.5703125" customWidth="1"/>
    <col min="12548" max="12548" width="18.85546875" customWidth="1"/>
    <col min="12549" max="12549" width="17.42578125" customWidth="1"/>
    <col min="12550" max="12550" width="0" hidden="1" customWidth="1"/>
    <col min="12801" max="12801" width="10.42578125" customWidth="1"/>
    <col min="12802" max="12802" width="43.5703125" customWidth="1"/>
    <col min="12803" max="12803" width="17.5703125" customWidth="1"/>
    <col min="12804" max="12804" width="18.85546875" customWidth="1"/>
    <col min="12805" max="12805" width="17.42578125" customWidth="1"/>
    <col min="12806" max="12806" width="0" hidden="1" customWidth="1"/>
    <col min="13057" max="13057" width="10.42578125" customWidth="1"/>
    <col min="13058" max="13058" width="43.5703125" customWidth="1"/>
    <col min="13059" max="13059" width="17.5703125" customWidth="1"/>
    <col min="13060" max="13060" width="18.85546875" customWidth="1"/>
    <col min="13061" max="13061" width="17.42578125" customWidth="1"/>
    <col min="13062" max="13062" width="0" hidden="1" customWidth="1"/>
    <col min="13313" max="13313" width="10.42578125" customWidth="1"/>
    <col min="13314" max="13314" width="43.5703125" customWidth="1"/>
    <col min="13315" max="13315" width="17.5703125" customWidth="1"/>
    <col min="13316" max="13316" width="18.85546875" customWidth="1"/>
    <col min="13317" max="13317" width="17.42578125" customWidth="1"/>
    <col min="13318" max="13318" width="0" hidden="1" customWidth="1"/>
    <col min="13569" max="13569" width="10.42578125" customWidth="1"/>
    <col min="13570" max="13570" width="43.5703125" customWidth="1"/>
    <col min="13571" max="13571" width="17.5703125" customWidth="1"/>
    <col min="13572" max="13572" width="18.85546875" customWidth="1"/>
    <col min="13573" max="13573" width="17.42578125" customWidth="1"/>
    <col min="13574" max="13574" width="0" hidden="1" customWidth="1"/>
    <col min="13825" max="13825" width="10.42578125" customWidth="1"/>
    <col min="13826" max="13826" width="43.5703125" customWidth="1"/>
    <col min="13827" max="13827" width="17.5703125" customWidth="1"/>
    <col min="13828" max="13828" width="18.85546875" customWidth="1"/>
    <col min="13829" max="13829" width="17.42578125" customWidth="1"/>
    <col min="13830" max="13830" width="0" hidden="1" customWidth="1"/>
    <col min="14081" max="14081" width="10.42578125" customWidth="1"/>
    <col min="14082" max="14082" width="43.5703125" customWidth="1"/>
    <col min="14083" max="14083" width="17.5703125" customWidth="1"/>
    <col min="14084" max="14084" width="18.85546875" customWidth="1"/>
    <col min="14085" max="14085" width="17.42578125" customWidth="1"/>
    <col min="14086" max="14086" width="0" hidden="1" customWidth="1"/>
    <col min="14337" max="14337" width="10.42578125" customWidth="1"/>
    <col min="14338" max="14338" width="43.5703125" customWidth="1"/>
    <col min="14339" max="14339" width="17.5703125" customWidth="1"/>
    <col min="14340" max="14340" width="18.85546875" customWidth="1"/>
    <col min="14341" max="14341" width="17.42578125" customWidth="1"/>
    <col min="14342" max="14342" width="0" hidden="1" customWidth="1"/>
    <col min="14593" max="14593" width="10.42578125" customWidth="1"/>
    <col min="14594" max="14594" width="43.5703125" customWidth="1"/>
    <col min="14595" max="14595" width="17.5703125" customWidth="1"/>
    <col min="14596" max="14596" width="18.85546875" customWidth="1"/>
    <col min="14597" max="14597" width="17.42578125" customWidth="1"/>
    <col min="14598" max="14598" width="0" hidden="1" customWidth="1"/>
    <col min="14849" max="14849" width="10.42578125" customWidth="1"/>
    <col min="14850" max="14850" width="43.5703125" customWidth="1"/>
    <col min="14851" max="14851" width="17.5703125" customWidth="1"/>
    <col min="14852" max="14852" width="18.85546875" customWidth="1"/>
    <col min="14853" max="14853" width="17.42578125" customWidth="1"/>
    <col min="14854" max="14854" width="0" hidden="1" customWidth="1"/>
    <col min="15105" max="15105" width="10.42578125" customWidth="1"/>
    <col min="15106" max="15106" width="43.5703125" customWidth="1"/>
    <col min="15107" max="15107" width="17.5703125" customWidth="1"/>
    <col min="15108" max="15108" width="18.85546875" customWidth="1"/>
    <col min="15109" max="15109" width="17.42578125" customWidth="1"/>
    <col min="15110" max="15110" width="0" hidden="1" customWidth="1"/>
    <col min="15361" max="15361" width="10.42578125" customWidth="1"/>
    <col min="15362" max="15362" width="43.5703125" customWidth="1"/>
    <col min="15363" max="15363" width="17.5703125" customWidth="1"/>
    <col min="15364" max="15364" width="18.85546875" customWidth="1"/>
    <col min="15365" max="15365" width="17.42578125" customWidth="1"/>
    <col min="15366" max="15366" width="0" hidden="1" customWidth="1"/>
    <col min="15617" max="15617" width="10.42578125" customWidth="1"/>
    <col min="15618" max="15618" width="43.5703125" customWidth="1"/>
    <col min="15619" max="15619" width="17.5703125" customWidth="1"/>
    <col min="15620" max="15620" width="18.85546875" customWidth="1"/>
    <col min="15621" max="15621" width="17.42578125" customWidth="1"/>
    <col min="15622" max="15622" width="0" hidden="1" customWidth="1"/>
    <col min="15873" max="15873" width="10.42578125" customWidth="1"/>
    <col min="15874" max="15874" width="43.5703125" customWidth="1"/>
    <col min="15875" max="15875" width="17.5703125" customWidth="1"/>
    <col min="15876" max="15876" width="18.85546875" customWidth="1"/>
    <col min="15877" max="15877" width="17.42578125" customWidth="1"/>
    <col min="15878" max="15878" width="0" hidden="1" customWidth="1"/>
    <col min="16129" max="16129" width="10.42578125" customWidth="1"/>
    <col min="16130" max="16130" width="43.5703125" customWidth="1"/>
    <col min="16131" max="16131" width="17.5703125" customWidth="1"/>
    <col min="16132" max="16132" width="18.85546875" customWidth="1"/>
    <col min="16133" max="16133" width="17.42578125" customWidth="1"/>
    <col min="16134" max="16134" width="0" hidden="1" customWidth="1"/>
  </cols>
  <sheetData>
    <row r="1" spans="1:6" ht="16.5" thickBot="1" x14ac:dyDescent="0.3">
      <c r="A1" s="96" t="s">
        <v>0</v>
      </c>
      <c r="B1" s="96"/>
      <c r="C1" s="96"/>
      <c r="D1" s="96"/>
      <c r="E1" s="96"/>
    </row>
    <row r="2" spans="1:6" ht="15" customHeight="1" thickBot="1" x14ac:dyDescent="0.3">
      <c r="A2" s="97" t="s">
        <v>117</v>
      </c>
      <c r="B2" s="97"/>
      <c r="C2" s="97"/>
      <c r="D2" s="97"/>
      <c r="E2" s="97"/>
      <c r="F2" s="97"/>
    </row>
    <row r="3" spans="1:6" ht="15.75" thickBot="1" x14ac:dyDescent="0.3">
      <c r="A3" s="97"/>
      <c r="B3" s="97"/>
      <c r="C3" s="97"/>
      <c r="D3" s="97"/>
      <c r="E3" s="97"/>
      <c r="F3" s="97"/>
    </row>
    <row r="4" spans="1:6" ht="15.75" thickBot="1" x14ac:dyDescent="0.3">
      <c r="A4" s="1" t="s">
        <v>1</v>
      </c>
      <c r="B4" s="2"/>
      <c r="C4" s="3"/>
      <c r="D4" s="3"/>
      <c r="E4" s="3" t="s">
        <v>2</v>
      </c>
      <c r="F4" s="4"/>
    </row>
    <row r="5" spans="1:6" ht="15.75" hidden="1" thickBot="1" x14ac:dyDescent="0.3">
      <c r="A5" s="5">
        <v>501300</v>
      </c>
      <c r="B5" s="6" t="s">
        <v>3</v>
      </c>
      <c r="C5" s="7"/>
      <c r="D5" s="7"/>
      <c r="E5" s="8">
        <v>10</v>
      </c>
      <c r="F5" s="9"/>
    </row>
    <row r="6" spans="1:6" ht="15.75" hidden="1" thickBot="1" x14ac:dyDescent="0.3">
      <c r="A6" s="5">
        <v>501310</v>
      </c>
      <c r="B6" s="6" t="s">
        <v>4</v>
      </c>
      <c r="C6" s="7"/>
      <c r="D6" s="7"/>
      <c r="E6" s="8">
        <v>4</v>
      </c>
      <c r="F6" s="10"/>
    </row>
    <row r="7" spans="1:6" ht="15.75" hidden="1" thickBot="1" x14ac:dyDescent="0.3">
      <c r="A7" s="5">
        <v>501320</v>
      </c>
      <c r="B7" s="6" t="s">
        <v>5</v>
      </c>
      <c r="C7" s="7"/>
      <c r="D7" s="7"/>
      <c r="E7" s="8">
        <v>10</v>
      </c>
      <c r="F7" s="9"/>
    </row>
    <row r="8" spans="1:6" ht="15.75" hidden="1" thickBot="1" x14ac:dyDescent="0.3">
      <c r="A8" s="5">
        <v>501340</v>
      </c>
      <c r="B8" s="6" t="s">
        <v>6</v>
      </c>
      <c r="C8" s="7"/>
      <c r="D8" s="7"/>
      <c r="E8" s="8">
        <v>4</v>
      </c>
      <c r="F8" s="9"/>
    </row>
    <row r="9" spans="1:6" ht="15.75" hidden="1" thickBot="1" x14ac:dyDescent="0.3">
      <c r="A9" s="5">
        <v>501350</v>
      </c>
      <c r="B9" s="6" t="s">
        <v>7</v>
      </c>
      <c r="C9" s="7"/>
      <c r="D9" s="7"/>
      <c r="E9" s="8">
        <v>4</v>
      </c>
      <c r="F9" s="9"/>
    </row>
    <row r="10" spans="1:6" ht="15.75" hidden="1" thickBot="1" x14ac:dyDescent="0.3">
      <c r="A10" s="11">
        <v>501360</v>
      </c>
      <c r="B10" s="12" t="s">
        <v>8</v>
      </c>
      <c r="C10" s="8"/>
      <c r="D10" s="8"/>
      <c r="E10" s="8">
        <v>4</v>
      </c>
      <c r="F10" s="10"/>
    </row>
    <row r="11" spans="1:6" ht="15.75" hidden="1" customHeight="1" x14ac:dyDescent="0.25">
      <c r="A11" s="13" t="s">
        <v>9</v>
      </c>
      <c r="B11" s="12" t="s">
        <v>10</v>
      </c>
      <c r="C11" s="8"/>
      <c r="D11" s="8"/>
      <c r="E11" s="8">
        <v>1</v>
      </c>
      <c r="F11" s="10"/>
    </row>
    <row r="12" spans="1:6" ht="15.75" hidden="1" customHeight="1" x14ac:dyDescent="0.25">
      <c r="A12" s="13" t="s">
        <v>11</v>
      </c>
      <c r="B12" s="12" t="s">
        <v>12</v>
      </c>
      <c r="C12" s="8"/>
      <c r="D12" s="8"/>
      <c r="E12" s="8">
        <v>2</v>
      </c>
      <c r="F12" s="10"/>
    </row>
    <row r="13" spans="1:6" ht="15.75" hidden="1" customHeight="1" x14ac:dyDescent="0.25">
      <c r="A13" s="14">
        <v>501380</v>
      </c>
      <c r="B13" s="15" t="s">
        <v>13</v>
      </c>
      <c r="C13" s="16"/>
      <c r="D13" s="16"/>
      <c r="E13" s="16">
        <v>15</v>
      </c>
      <c r="F13" s="10"/>
    </row>
    <row r="14" spans="1:6" ht="15.75" hidden="1" customHeight="1" x14ac:dyDescent="0.25">
      <c r="A14" s="17">
        <v>501390</v>
      </c>
      <c r="B14" s="18" t="s">
        <v>14</v>
      </c>
      <c r="C14" s="19"/>
      <c r="D14" s="19"/>
      <c r="E14" s="19">
        <v>0.5</v>
      </c>
      <c r="F14" s="10"/>
    </row>
    <row r="15" spans="1:6" ht="15.75" customHeight="1" thickBot="1" x14ac:dyDescent="0.3">
      <c r="A15" s="20" t="s">
        <v>15</v>
      </c>
      <c r="B15" s="21" t="s">
        <v>16</v>
      </c>
      <c r="C15" s="22"/>
      <c r="D15" s="22"/>
      <c r="E15" s="22">
        <f>'[1]2020 NÁVRH rozpočtu na AÚ'!E14</f>
        <v>71</v>
      </c>
      <c r="F15" s="23">
        <f>SUM(F5:F14)</f>
        <v>0</v>
      </c>
    </row>
    <row r="16" spans="1:6" ht="15.75" hidden="1" thickBot="1" x14ac:dyDescent="0.3">
      <c r="A16" s="24">
        <v>502300</v>
      </c>
      <c r="B16" s="25" t="s">
        <v>17</v>
      </c>
      <c r="C16" s="26"/>
      <c r="D16" s="26"/>
      <c r="E16" s="26">
        <v>35</v>
      </c>
      <c r="F16" s="27"/>
    </row>
    <row r="17" spans="1:6" ht="15.75" hidden="1" thickBot="1" x14ac:dyDescent="0.3">
      <c r="A17" s="28">
        <v>502310</v>
      </c>
      <c r="B17" s="29" t="s">
        <v>18</v>
      </c>
      <c r="C17" s="30"/>
      <c r="D17" s="30"/>
      <c r="E17" s="30">
        <v>4</v>
      </c>
      <c r="F17" s="27"/>
    </row>
    <row r="18" spans="1:6" ht="15.75" hidden="1" thickBot="1" x14ac:dyDescent="0.3">
      <c r="A18" s="31">
        <v>502320</v>
      </c>
      <c r="B18" s="32" t="s">
        <v>19</v>
      </c>
      <c r="C18" s="33"/>
      <c r="D18" s="33"/>
      <c r="E18" s="33">
        <v>120</v>
      </c>
      <c r="F18" s="10"/>
    </row>
    <row r="19" spans="1:6" ht="15.75" thickBot="1" x14ac:dyDescent="0.3">
      <c r="A19" s="20" t="s">
        <v>20</v>
      </c>
      <c r="B19" s="21" t="s">
        <v>21</v>
      </c>
      <c r="C19" s="22"/>
      <c r="D19" s="22"/>
      <c r="E19" s="22">
        <f>'[1]2020 NÁVRH rozpočtu na AÚ'!E18</f>
        <v>158</v>
      </c>
      <c r="F19" s="10"/>
    </row>
    <row r="20" spans="1:6" ht="15.75" hidden="1" thickBot="1" x14ac:dyDescent="0.3">
      <c r="A20" s="34">
        <v>511300</v>
      </c>
      <c r="B20" s="35" t="s">
        <v>22</v>
      </c>
      <c r="C20" s="36"/>
      <c r="D20" s="36"/>
      <c r="E20" s="36">
        <v>30</v>
      </c>
      <c r="F20" s="10"/>
    </row>
    <row r="21" spans="1:6" ht="15.75" thickBot="1" x14ac:dyDescent="0.3">
      <c r="A21" s="20" t="s">
        <v>23</v>
      </c>
      <c r="B21" s="21" t="s">
        <v>24</v>
      </c>
      <c r="C21" s="22"/>
      <c r="D21" s="22"/>
      <c r="E21" s="22">
        <f>'[1]2020 NÁVRH rozpočtu na AÚ'!E20</f>
        <v>3</v>
      </c>
      <c r="F21" s="10"/>
    </row>
    <row r="22" spans="1:6" ht="15.75" hidden="1" thickBot="1" x14ac:dyDescent="0.3">
      <c r="A22" s="34">
        <v>512300</v>
      </c>
      <c r="B22" s="35" t="s">
        <v>25</v>
      </c>
      <c r="C22" s="36"/>
      <c r="D22" s="36"/>
      <c r="E22" s="36">
        <v>5</v>
      </c>
      <c r="F22" s="10"/>
    </row>
    <row r="23" spans="1:6" ht="15.75" thickBot="1" x14ac:dyDescent="0.3">
      <c r="A23" s="20" t="s">
        <v>26</v>
      </c>
      <c r="B23" s="21" t="s">
        <v>25</v>
      </c>
      <c r="C23" s="22"/>
      <c r="D23" s="22"/>
      <c r="E23" s="22">
        <f>'[1]2020 NÁVRH rozpočtu na AÚ'!E22</f>
        <v>6</v>
      </c>
      <c r="F23" s="10"/>
    </row>
    <row r="24" spans="1:6" ht="15.75" hidden="1" thickBot="1" x14ac:dyDescent="0.3">
      <c r="A24" s="24">
        <v>518300</v>
      </c>
      <c r="B24" s="25" t="s">
        <v>27</v>
      </c>
      <c r="C24" s="26"/>
      <c r="D24" s="26"/>
      <c r="E24" s="26">
        <v>4</v>
      </c>
      <c r="F24" s="10"/>
    </row>
    <row r="25" spans="1:6" ht="15.75" hidden="1" thickBot="1" x14ac:dyDescent="0.3">
      <c r="A25" s="37">
        <v>518310</v>
      </c>
      <c r="B25" s="38" t="s">
        <v>28</v>
      </c>
      <c r="C25" s="30"/>
      <c r="D25" s="30"/>
      <c r="E25" s="30">
        <v>13</v>
      </c>
      <c r="F25" s="10"/>
    </row>
    <row r="26" spans="1:6" ht="15.75" hidden="1" thickBot="1" x14ac:dyDescent="0.3">
      <c r="A26" s="37">
        <v>518320</v>
      </c>
      <c r="B26" s="38" t="s">
        <v>29</v>
      </c>
      <c r="C26" s="39"/>
      <c r="D26" s="39"/>
      <c r="E26" s="39">
        <v>4</v>
      </c>
      <c r="F26" s="10"/>
    </row>
    <row r="27" spans="1:6" ht="15.75" hidden="1" thickBot="1" x14ac:dyDescent="0.3">
      <c r="A27" s="37">
        <v>518330</v>
      </c>
      <c r="B27" s="38" t="s">
        <v>30</v>
      </c>
      <c r="C27" s="30"/>
      <c r="D27" s="30"/>
      <c r="E27" s="30">
        <v>17</v>
      </c>
      <c r="F27" s="10"/>
    </row>
    <row r="28" spans="1:6" ht="15.75" hidden="1" thickBot="1" x14ac:dyDescent="0.3">
      <c r="A28" s="28">
        <v>518350</v>
      </c>
      <c r="B28" s="29" t="s">
        <v>31</v>
      </c>
      <c r="C28" s="40"/>
      <c r="D28" s="40"/>
      <c r="E28" s="40">
        <v>6</v>
      </c>
      <c r="F28" s="10"/>
    </row>
    <row r="29" spans="1:6" ht="15.75" hidden="1" thickBot="1" x14ac:dyDescent="0.3">
      <c r="A29" s="28">
        <v>518360</v>
      </c>
      <c r="B29" s="41" t="s">
        <v>32</v>
      </c>
      <c r="C29" s="40"/>
      <c r="D29" s="40"/>
      <c r="E29" s="40">
        <v>40</v>
      </c>
      <c r="F29" s="10"/>
    </row>
    <row r="30" spans="1:6" ht="15.75" hidden="1" thickBot="1" x14ac:dyDescent="0.3">
      <c r="A30" s="28">
        <v>518390</v>
      </c>
      <c r="B30" s="29" t="s">
        <v>33</v>
      </c>
      <c r="C30" s="40"/>
      <c r="D30" s="40"/>
      <c r="E30" s="40">
        <v>4</v>
      </c>
      <c r="F30" s="10"/>
    </row>
    <row r="31" spans="1:6" ht="15.75" hidden="1" thickBot="1" x14ac:dyDescent="0.3">
      <c r="A31" s="28">
        <v>518400</v>
      </c>
      <c r="B31" s="29" t="s">
        <v>34</v>
      </c>
      <c r="C31" s="30"/>
      <c r="D31" s="30"/>
      <c r="E31" s="30">
        <v>6</v>
      </c>
      <c r="F31" s="10"/>
    </row>
    <row r="32" spans="1:6" ht="15.75" hidden="1" thickBot="1" x14ac:dyDescent="0.3">
      <c r="A32" s="28">
        <v>518410</v>
      </c>
      <c r="B32" s="29" t="s">
        <v>35</v>
      </c>
      <c r="C32" s="30"/>
      <c r="D32" s="30"/>
      <c r="E32" s="30">
        <v>4</v>
      </c>
      <c r="F32" s="10"/>
    </row>
    <row r="33" spans="1:6" ht="15.75" hidden="1" thickBot="1" x14ac:dyDescent="0.3">
      <c r="A33" s="28">
        <v>518430</v>
      </c>
      <c r="B33" s="29" t="s">
        <v>36</v>
      </c>
      <c r="C33" s="30"/>
      <c r="D33" s="30"/>
      <c r="E33" s="30">
        <v>2</v>
      </c>
      <c r="F33" s="10"/>
    </row>
    <row r="34" spans="1:6" ht="15.75" hidden="1" thickBot="1" x14ac:dyDescent="0.3">
      <c r="A34" s="42">
        <v>518901</v>
      </c>
      <c r="B34" s="43" t="s">
        <v>37</v>
      </c>
      <c r="C34" s="44"/>
      <c r="D34" s="44"/>
      <c r="E34" s="44">
        <v>0</v>
      </c>
      <c r="F34" s="10"/>
    </row>
    <row r="35" spans="1:6" ht="15.75" thickBot="1" x14ac:dyDescent="0.3">
      <c r="A35" s="20" t="s">
        <v>38</v>
      </c>
      <c r="B35" s="21" t="s">
        <v>39</v>
      </c>
      <c r="C35" s="22"/>
      <c r="D35" s="45"/>
      <c r="E35" s="45">
        <f>'[1]2020 NÁVRH rozpočtu na AÚ'!E35</f>
        <v>131</v>
      </c>
      <c r="F35" s="10"/>
    </row>
    <row r="36" spans="1:6" ht="15.75" hidden="1" thickBot="1" x14ac:dyDescent="0.3">
      <c r="A36" s="46">
        <v>521300</v>
      </c>
      <c r="B36" s="47" t="s">
        <v>40</v>
      </c>
      <c r="C36" s="48"/>
      <c r="D36" s="48"/>
      <c r="E36" s="48">
        <v>42</v>
      </c>
      <c r="F36" s="10"/>
    </row>
    <row r="37" spans="1:6" ht="17.25" hidden="1" customHeight="1" x14ac:dyDescent="0.25">
      <c r="A37" s="37">
        <v>521302</v>
      </c>
      <c r="B37" s="38" t="s">
        <v>41</v>
      </c>
      <c r="C37" s="39"/>
      <c r="D37" s="39"/>
      <c r="E37" s="39">
        <v>2.5</v>
      </c>
      <c r="F37" s="27"/>
    </row>
    <row r="38" spans="1:6" ht="15.75" hidden="1" thickBot="1" x14ac:dyDescent="0.3">
      <c r="A38" s="37">
        <v>521310</v>
      </c>
      <c r="B38" s="49" t="s">
        <v>42</v>
      </c>
      <c r="C38" s="39"/>
      <c r="D38" s="39"/>
      <c r="E38" s="39">
        <v>0</v>
      </c>
      <c r="F38" s="10"/>
    </row>
    <row r="39" spans="1:6" ht="39.75" hidden="1" customHeight="1" x14ac:dyDescent="0.25">
      <c r="A39" s="50">
        <v>521321</v>
      </c>
      <c r="B39" s="51" t="s">
        <v>43</v>
      </c>
      <c r="C39" s="52"/>
      <c r="D39" s="52"/>
      <c r="E39" s="52">
        <v>80.599999999999994</v>
      </c>
      <c r="F39" s="53"/>
    </row>
    <row r="40" spans="1:6" ht="18" customHeight="1" thickBot="1" x14ac:dyDescent="0.3">
      <c r="A40" s="20" t="s">
        <v>44</v>
      </c>
      <c r="B40" s="21" t="s">
        <v>45</v>
      </c>
      <c r="C40" s="22"/>
      <c r="D40" s="22"/>
      <c r="E40" s="22">
        <f>'[1]2020 NÁVRH rozpočtu na AÚ'!E40</f>
        <v>72.5</v>
      </c>
      <c r="F40" s="53"/>
    </row>
    <row r="41" spans="1:6" ht="18" hidden="1" customHeight="1" x14ac:dyDescent="0.25">
      <c r="A41" s="54">
        <v>524310</v>
      </c>
      <c r="B41" s="55" t="s">
        <v>46</v>
      </c>
      <c r="C41" s="56"/>
      <c r="D41" s="56"/>
      <c r="E41" s="56">
        <v>7.3</v>
      </c>
      <c r="F41" s="53"/>
    </row>
    <row r="42" spans="1:6" ht="18" hidden="1" customHeight="1" x14ac:dyDescent="0.25">
      <c r="A42" s="57">
        <v>524360</v>
      </c>
      <c r="B42" s="58" t="s">
        <v>47</v>
      </c>
      <c r="C42" s="59"/>
      <c r="D42" s="59"/>
      <c r="E42" s="59">
        <v>20.2</v>
      </c>
      <c r="F42" s="53"/>
    </row>
    <row r="43" spans="1:6" ht="18" customHeight="1" thickBot="1" x14ac:dyDescent="0.3">
      <c r="A43" s="54" t="s">
        <v>48</v>
      </c>
      <c r="B43" s="55" t="s">
        <v>49</v>
      </c>
      <c r="C43" s="56"/>
      <c r="D43" s="60"/>
      <c r="E43" s="60">
        <f>'[1]2020 NÁVRH rozpočtu na AÚ'!E43</f>
        <v>23.66</v>
      </c>
      <c r="F43" s="53"/>
    </row>
    <row r="44" spans="1:6" ht="18" customHeight="1" thickBot="1" x14ac:dyDescent="0.3">
      <c r="A44" s="54" t="s">
        <v>50</v>
      </c>
      <c r="B44" s="55" t="s">
        <v>51</v>
      </c>
      <c r="C44" s="56"/>
      <c r="D44" s="60"/>
      <c r="E44" s="60">
        <f>'[1]2020 NÁVRH rozpočtu na AÚ'!E44</f>
        <v>0.29400000000000004</v>
      </c>
      <c r="F44" s="53"/>
    </row>
    <row r="45" spans="1:6" ht="18" hidden="1" customHeight="1" x14ac:dyDescent="0.25">
      <c r="A45" s="46">
        <v>527370</v>
      </c>
      <c r="B45" s="61" t="s">
        <v>52</v>
      </c>
      <c r="C45" s="48"/>
      <c r="D45" s="48"/>
      <c r="E45" s="48">
        <v>2</v>
      </c>
      <c r="F45" s="53"/>
    </row>
    <row r="46" spans="1:6" ht="18" hidden="1" customHeight="1" x14ac:dyDescent="0.25">
      <c r="A46" s="28">
        <v>527380</v>
      </c>
      <c r="B46" s="29" t="s">
        <v>53</v>
      </c>
      <c r="C46" s="40"/>
      <c r="D46" s="40"/>
      <c r="E46" s="40">
        <v>6</v>
      </c>
      <c r="F46" s="53"/>
    </row>
    <row r="47" spans="1:6" ht="18" hidden="1" customHeight="1" x14ac:dyDescent="0.25">
      <c r="A47" s="28">
        <v>527390</v>
      </c>
      <c r="B47" s="29" t="s">
        <v>54</v>
      </c>
      <c r="C47" s="40"/>
      <c r="D47" s="39"/>
      <c r="E47" s="39">
        <v>0.5</v>
      </c>
      <c r="F47" s="53"/>
    </row>
    <row r="48" spans="1:6" ht="18" hidden="1" customHeight="1" x14ac:dyDescent="0.25">
      <c r="A48" s="62">
        <v>527300</v>
      </c>
      <c r="B48" s="63" t="s">
        <v>55</v>
      </c>
      <c r="C48" s="64"/>
      <c r="D48" s="39"/>
      <c r="E48" s="39">
        <v>1.6</v>
      </c>
      <c r="F48" s="53"/>
    </row>
    <row r="49" spans="1:6" ht="18" customHeight="1" thickBot="1" x14ac:dyDescent="0.3">
      <c r="A49" s="20" t="s">
        <v>56</v>
      </c>
      <c r="B49" s="21" t="s">
        <v>57</v>
      </c>
      <c r="C49" s="22"/>
      <c r="D49" s="65"/>
      <c r="E49" s="65">
        <f>'[1]2020 NÁVRH rozpočtu na AÚ'!E49</f>
        <v>10.4</v>
      </c>
      <c r="F49" s="53"/>
    </row>
    <row r="50" spans="1:6" ht="18" hidden="1" customHeight="1" x14ac:dyDescent="0.25">
      <c r="A50" s="34">
        <v>549317</v>
      </c>
      <c r="B50" s="35" t="s">
        <v>58</v>
      </c>
      <c r="C50" s="66"/>
      <c r="D50" s="67"/>
      <c r="E50" s="67">
        <v>0.5</v>
      </c>
      <c r="F50" s="53"/>
    </row>
    <row r="51" spans="1:6" ht="18" customHeight="1" thickBot="1" x14ac:dyDescent="0.3">
      <c r="A51" s="20" t="s">
        <v>59</v>
      </c>
      <c r="B51" s="21" t="s">
        <v>60</v>
      </c>
      <c r="C51" s="56"/>
      <c r="D51" s="68"/>
      <c r="E51" s="22">
        <f>'[1]2020 NÁVRH rozpočtu na AÚ'!E51</f>
        <v>0.5</v>
      </c>
      <c r="F51" s="53"/>
    </row>
    <row r="52" spans="1:6" ht="18" hidden="1" customHeight="1" x14ac:dyDescent="0.25">
      <c r="A52" s="34">
        <v>558300</v>
      </c>
      <c r="B52" s="35" t="s">
        <v>61</v>
      </c>
      <c r="C52" s="36"/>
      <c r="D52" s="36"/>
      <c r="E52" s="36">
        <v>40</v>
      </c>
      <c r="F52" s="53"/>
    </row>
    <row r="53" spans="1:6" ht="18" customHeight="1" thickBot="1" x14ac:dyDescent="0.3">
      <c r="A53" s="20" t="s">
        <v>62</v>
      </c>
      <c r="B53" s="21" t="s">
        <v>63</v>
      </c>
      <c r="C53" s="68"/>
      <c r="D53" s="68"/>
      <c r="E53" s="68">
        <f>'[1]2020 NÁVRH rozpočtu na AÚ'!E53</f>
        <v>50</v>
      </c>
      <c r="F53" s="53"/>
    </row>
    <row r="54" spans="1:6" ht="15.75" thickBot="1" x14ac:dyDescent="0.3">
      <c r="A54" s="69"/>
      <c r="B54" s="70" t="s">
        <v>64</v>
      </c>
      <c r="C54" s="71"/>
      <c r="D54" s="71"/>
      <c r="E54" s="71">
        <f>E15+E19+E21+E23+E35+E40+E43+E44+E49+E51+E53</f>
        <v>526.35400000000004</v>
      </c>
      <c r="F54" s="72">
        <f>SUM(F5:F53)</f>
        <v>0</v>
      </c>
    </row>
    <row r="55" spans="1:6" ht="15.75" thickBot="1" x14ac:dyDescent="0.3">
      <c r="A55" s="73" t="s">
        <v>65</v>
      </c>
      <c r="B55" s="74" t="s">
        <v>66</v>
      </c>
      <c r="C55" s="75"/>
      <c r="D55" s="75"/>
      <c r="E55" s="75"/>
      <c r="F55" s="76"/>
    </row>
    <row r="56" spans="1:6" x14ac:dyDescent="0.25">
      <c r="A56" s="77"/>
      <c r="B56" s="77" t="s">
        <v>67</v>
      </c>
      <c r="C56" s="77"/>
      <c r="D56" s="77"/>
      <c r="E56" s="77"/>
      <c r="F56" s="78"/>
    </row>
    <row r="57" spans="1:6" ht="66.75" customHeight="1" thickBot="1" x14ac:dyDescent="0.3">
      <c r="A57" s="98"/>
      <c r="B57" s="98"/>
      <c r="C57" s="98"/>
      <c r="D57" s="98"/>
      <c r="E57" s="98"/>
    </row>
    <row r="58" spans="1:6" ht="22.5" customHeight="1" thickBot="1" x14ac:dyDescent="0.3">
      <c r="A58" s="99" t="s">
        <v>68</v>
      </c>
      <c r="B58" s="99"/>
      <c r="C58" s="99"/>
      <c r="D58" s="99"/>
      <c r="E58" s="99"/>
    </row>
    <row r="59" spans="1:6" ht="30" x14ac:dyDescent="0.25">
      <c r="A59" s="79" t="s">
        <v>69</v>
      </c>
      <c r="B59" s="79"/>
      <c r="C59" s="80" t="s">
        <v>70</v>
      </c>
      <c r="D59" s="80" t="s">
        <v>71</v>
      </c>
      <c r="E59" s="81" t="s">
        <v>72</v>
      </c>
    </row>
    <row r="60" spans="1:6" x14ac:dyDescent="0.25">
      <c r="A60" s="82" t="s">
        <v>73</v>
      </c>
      <c r="B60" s="82" t="s">
        <v>74</v>
      </c>
      <c r="C60" s="83">
        <v>1200</v>
      </c>
      <c r="D60" s="83">
        <v>600</v>
      </c>
      <c r="E60" s="83">
        <v>600</v>
      </c>
    </row>
    <row r="61" spans="1:6" x14ac:dyDescent="0.25">
      <c r="A61" s="82" t="s">
        <v>75</v>
      </c>
      <c r="B61" s="82" t="s">
        <v>8</v>
      </c>
      <c r="C61" s="83">
        <v>5000</v>
      </c>
      <c r="D61" s="83">
        <v>4389</v>
      </c>
      <c r="E61" s="83">
        <v>4389</v>
      </c>
    </row>
    <row r="62" spans="1:6" x14ac:dyDescent="0.25">
      <c r="A62" s="82" t="s">
        <v>76</v>
      </c>
      <c r="B62" s="82" t="s">
        <v>10</v>
      </c>
      <c r="C62" s="83"/>
      <c r="D62" s="83"/>
      <c r="E62" s="83"/>
    </row>
    <row r="63" spans="1:6" x14ac:dyDescent="0.25">
      <c r="A63" s="82" t="s">
        <v>77</v>
      </c>
      <c r="B63" s="82" t="s">
        <v>78</v>
      </c>
      <c r="C63" s="83">
        <v>8773</v>
      </c>
      <c r="D63" s="83">
        <v>8000</v>
      </c>
      <c r="E63" s="83">
        <v>8000</v>
      </c>
    </row>
    <row r="64" spans="1:6" x14ac:dyDescent="0.25">
      <c r="A64" s="82" t="s">
        <v>79</v>
      </c>
      <c r="B64" s="82" t="s">
        <v>80</v>
      </c>
      <c r="C64" s="83">
        <v>0</v>
      </c>
      <c r="D64" s="83">
        <v>0</v>
      </c>
      <c r="E64" s="83">
        <v>0</v>
      </c>
    </row>
    <row r="65" spans="1:10" x14ac:dyDescent="0.25">
      <c r="A65" s="82" t="s">
        <v>81</v>
      </c>
      <c r="B65" s="82" t="s">
        <v>82</v>
      </c>
      <c r="C65" s="83">
        <v>24800</v>
      </c>
      <c r="D65" s="83">
        <f>9100+17666</f>
        <v>26766</v>
      </c>
      <c r="E65" s="83">
        <v>26800</v>
      </c>
      <c r="G65" s="84" t="s">
        <v>83</v>
      </c>
      <c r="H65" s="84"/>
      <c r="I65" s="84"/>
      <c r="J65" s="84"/>
    </row>
    <row r="66" spans="1:10" x14ac:dyDescent="0.25">
      <c r="A66" s="82" t="s">
        <v>84</v>
      </c>
      <c r="B66" s="82" t="s">
        <v>85</v>
      </c>
      <c r="C66" s="83">
        <v>5000</v>
      </c>
      <c r="D66" s="83">
        <v>7000</v>
      </c>
      <c r="E66" s="83">
        <v>7000</v>
      </c>
    </row>
    <row r="67" spans="1:10" x14ac:dyDescent="0.25">
      <c r="A67" s="82" t="s">
        <v>86</v>
      </c>
      <c r="B67" s="82" t="s">
        <v>87</v>
      </c>
      <c r="C67" s="83">
        <v>6000</v>
      </c>
      <c r="D67" s="83">
        <v>8000</v>
      </c>
      <c r="E67" s="83">
        <v>8000</v>
      </c>
    </row>
    <row r="68" spans="1:10" x14ac:dyDescent="0.25">
      <c r="A68" s="82" t="s">
        <v>88</v>
      </c>
      <c r="B68" s="82" t="s">
        <v>89</v>
      </c>
      <c r="C68" s="83">
        <v>6000</v>
      </c>
      <c r="D68" s="83">
        <v>7100</v>
      </c>
      <c r="E68" s="83">
        <v>7100</v>
      </c>
    </row>
    <row r="69" spans="1:10" x14ac:dyDescent="0.25">
      <c r="A69" s="82" t="s">
        <v>90</v>
      </c>
      <c r="B69" s="82" t="s">
        <v>91</v>
      </c>
      <c r="C69" s="83"/>
      <c r="D69" s="83"/>
      <c r="E69" s="83"/>
    </row>
    <row r="70" spans="1:10" x14ac:dyDescent="0.25">
      <c r="A70" s="82" t="s">
        <v>92</v>
      </c>
      <c r="B70" s="82" t="s">
        <v>93</v>
      </c>
      <c r="C70" s="83">
        <v>2560</v>
      </c>
      <c r="D70" s="83">
        <v>0</v>
      </c>
      <c r="E70" s="83">
        <v>0</v>
      </c>
    </row>
    <row r="71" spans="1:10" x14ac:dyDescent="0.25">
      <c r="A71" s="82"/>
      <c r="B71" s="85" t="s">
        <v>94</v>
      </c>
      <c r="C71" s="83">
        <f>C78*0.36</f>
        <v>9720</v>
      </c>
      <c r="D71" s="83">
        <f>D78*0.34</f>
        <v>11900</v>
      </c>
      <c r="E71" s="83">
        <f>E78*0.338</f>
        <v>11830</v>
      </c>
    </row>
    <row r="72" spans="1:10" x14ac:dyDescent="0.25">
      <c r="A72" s="82"/>
      <c r="B72" s="85" t="s">
        <v>95</v>
      </c>
      <c r="C72" s="83"/>
      <c r="D72" s="83">
        <v>640</v>
      </c>
      <c r="E72" s="83">
        <v>640</v>
      </c>
    </row>
    <row r="73" spans="1:10" x14ac:dyDescent="0.25">
      <c r="A73" s="86"/>
      <c r="B73" s="86" t="s">
        <v>96</v>
      </c>
      <c r="C73" s="87">
        <f>SUM(C60:C71)</f>
        <v>69053</v>
      </c>
      <c r="D73" s="87">
        <f>SUM(D60:D72)</f>
        <v>74395</v>
      </c>
      <c r="E73" s="87">
        <f>SUM(E60:E71)</f>
        <v>73719</v>
      </c>
    </row>
    <row r="74" spans="1:10" x14ac:dyDescent="0.25">
      <c r="A74" s="86" t="s">
        <v>97</v>
      </c>
      <c r="B74" s="82"/>
      <c r="C74" s="83"/>
      <c r="D74" s="83"/>
      <c r="E74" s="83"/>
    </row>
    <row r="75" spans="1:10" x14ac:dyDescent="0.25">
      <c r="A75" s="82" t="s">
        <v>98</v>
      </c>
      <c r="B75" s="82" t="s">
        <v>99</v>
      </c>
      <c r="C75" s="83">
        <v>1658743</v>
      </c>
      <c r="D75" s="83">
        <v>2256776</v>
      </c>
      <c r="E75" s="83">
        <v>2256776</v>
      </c>
    </row>
    <row r="76" spans="1:10" x14ac:dyDescent="0.25">
      <c r="A76" s="86"/>
      <c r="B76" s="86" t="s">
        <v>100</v>
      </c>
      <c r="C76" s="87">
        <f>SUM(C75:C75)</f>
        <v>1658743</v>
      </c>
      <c r="D76" s="87">
        <f>SUM(D75:D75)</f>
        <v>2256776</v>
      </c>
      <c r="E76" s="87">
        <f>SUM(E75:E75)</f>
        <v>2256776</v>
      </c>
    </row>
    <row r="77" spans="1:10" x14ac:dyDescent="0.25">
      <c r="A77" s="86" t="s">
        <v>101</v>
      </c>
      <c r="B77" s="82"/>
      <c r="C77" s="83"/>
      <c r="D77" s="83"/>
      <c r="E77" s="83"/>
    </row>
    <row r="78" spans="1:10" x14ac:dyDescent="0.25">
      <c r="A78" s="86" t="s">
        <v>102</v>
      </c>
      <c r="B78" s="86" t="s">
        <v>103</v>
      </c>
      <c r="C78" s="87">
        <v>27000</v>
      </c>
      <c r="D78" s="87">
        <v>35000</v>
      </c>
      <c r="E78" s="87">
        <v>35000</v>
      </c>
    </row>
    <row r="79" spans="1:10" x14ac:dyDescent="0.25">
      <c r="A79" s="86" t="s">
        <v>104</v>
      </c>
      <c r="B79" s="82"/>
      <c r="C79" s="83"/>
      <c r="D79" s="83"/>
      <c r="E79" s="83"/>
    </row>
    <row r="80" spans="1:10" x14ac:dyDescent="0.25">
      <c r="A80" s="82" t="s">
        <v>105</v>
      </c>
      <c r="B80" s="82" t="s">
        <v>106</v>
      </c>
      <c r="C80" s="83">
        <f>ROUND(C75*0.09,0)</f>
        <v>149287</v>
      </c>
      <c r="D80" s="83">
        <f>ROUND(D75*0.09,0)</f>
        <v>203110</v>
      </c>
      <c r="E80" s="83">
        <f>ROUND(E75*0.09,0)</f>
        <v>203110</v>
      </c>
    </row>
    <row r="81" spans="1:11" x14ac:dyDescent="0.25">
      <c r="A81" s="82" t="s">
        <v>107</v>
      </c>
      <c r="B81" s="82" t="s">
        <v>108</v>
      </c>
      <c r="C81" s="83">
        <f>ROUND(C76*0.25,0)</f>
        <v>414686</v>
      </c>
      <c r="D81" s="83">
        <f>ROUND(D76*0.25,0)-1</f>
        <v>564193</v>
      </c>
      <c r="E81" s="83">
        <f>ROUND(E76*0.248,0)</f>
        <v>559680</v>
      </c>
      <c r="G81" s="84" t="s">
        <v>109</v>
      </c>
      <c r="H81" s="84"/>
      <c r="I81" s="84"/>
      <c r="J81" s="84"/>
      <c r="K81" s="84"/>
    </row>
    <row r="82" spans="1:11" x14ac:dyDescent="0.25">
      <c r="A82" s="86" t="s">
        <v>100</v>
      </c>
      <c r="B82" s="86"/>
      <c r="C82" s="87">
        <f>SUM(C80:C81)</f>
        <v>563973</v>
      </c>
      <c r="D82" s="87">
        <f>SUM(D80:D81)</f>
        <v>767303</v>
      </c>
      <c r="E82" s="87">
        <f>SUM(E80:E81)</f>
        <v>762790</v>
      </c>
    </row>
    <row r="83" spans="1:11" x14ac:dyDescent="0.25">
      <c r="A83" s="82" t="s">
        <v>110</v>
      </c>
      <c r="B83" s="82"/>
      <c r="C83" s="83"/>
      <c r="D83" s="83"/>
      <c r="E83" s="83"/>
    </row>
    <row r="84" spans="1:11" x14ac:dyDescent="0.25">
      <c r="A84" s="86" t="s">
        <v>111</v>
      </c>
      <c r="B84" s="86" t="s">
        <v>112</v>
      </c>
      <c r="C84" s="87">
        <f>ROUND(C75*0.02,0)</f>
        <v>33175</v>
      </c>
      <c r="D84" s="87">
        <f>ROUND(D75*0.02,0)</f>
        <v>45136</v>
      </c>
      <c r="E84" s="87">
        <f>ROUND(E75*0.02,0)</f>
        <v>45136</v>
      </c>
    </row>
    <row r="85" spans="1:11" x14ac:dyDescent="0.25">
      <c r="A85" s="82"/>
      <c r="B85" s="82"/>
      <c r="C85" s="83"/>
      <c r="D85" s="83"/>
      <c r="E85" s="83"/>
    </row>
    <row r="86" spans="1:11" x14ac:dyDescent="0.25">
      <c r="A86" s="88"/>
      <c r="B86" s="89" t="s">
        <v>113</v>
      </c>
      <c r="C86" s="90">
        <f>C84+C82+C78+C76+C73</f>
        <v>2351944</v>
      </c>
      <c r="D86" s="90">
        <f>D84+D82+D78+D76+D73</f>
        <v>3178610</v>
      </c>
      <c r="E86" s="90">
        <f>E84+E82+E78+E76+E73</f>
        <v>3173421</v>
      </c>
    </row>
    <row r="87" spans="1:11" x14ac:dyDescent="0.25">
      <c r="A87" s="91">
        <v>672</v>
      </c>
      <c r="B87" s="86" t="s">
        <v>114</v>
      </c>
      <c r="C87" s="83">
        <f>C86</f>
        <v>2351944</v>
      </c>
      <c r="D87" s="83">
        <f>D86</f>
        <v>3178610</v>
      </c>
      <c r="E87" s="83">
        <f>E86</f>
        <v>3173421</v>
      </c>
    </row>
    <row r="88" spans="1:11" x14ac:dyDescent="0.25">
      <c r="A88" s="92"/>
      <c r="B88" s="93"/>
      <c r="C88" s="94"/>
      <c r="D88" s="94"/>
      <c r="E88" s="94"/>
    </row>
    <row r="89" spans="1:11" x14ac:dyDescent="0.25">
      <c r="D89" s="95"/>
    </row>
    <row r="90" spans="1:11" x14ac:dyDescent="0.25">
      <c r="A90" t="s">
        <v>115</v>
      </c>
      <c r="C90" t="s">
        <v>116</v>
      </c>
    </row>
  </sheetData>
  <mergeCells count="4">
    <mergeCell ref="A1:E1"/>
    <mergeCell ref="A2:F3"/>
    <mergeCell ref="A57:E57"/>
    <mergeCell ref="A58:E5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2019-12-17T12:50:58Z</dcterms:modified>
</cp:coreProperties>
</file>